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 MANOLO 16-09-23\SIVECAL\SIVECAL 24\RETRIBUCIONES 2024\"/>
    </mc:Choice>
  </mc:AlternateContent>
  <xr:revisionPtr revIDLastSave="0" documentId="13_ncr:1_{8697BE57-0418-4143-B7AC-8F54BF60F173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23.08" sheetId="23" r:id="rId1"/>
    <sheet name="23.09" sheetId="22" r:id="rId2"/>
    <sheet name="23.10" sheetId="21" r:id="rId3"/>
    <sheet name="23.12" sheetId="20" r:id="rId4"/>
    <sheet name="23.13" sheetId="19" r:id="rId5"/>
    <sheet name="24.04" sheetId="18" r:id="rId6"/>
    <sheet name="24.05" sheetId="17" r:id="rId7"/>
    <sheet name="24.06" sheetId="16" r:id="rId8"/>
    <sheet name="24.07" sheetId="15" r:id="rId9"/>
    <sheet name="24.13" sheetId="14" r:id="rId10"/>
    <sheet name="25.14" sheetId="9" r:id="rId11"/>
    <sheet name="26.14" sheetId="10" r:id="rId12"/>
    <sheet name="26.15" sheetId="11" r:id="rId13"/>
    <sheet name="28.16" sheetId="12" r:id="rId14"/>
  </sheets>
  <definedNames>
    <definedName name="_xlnm.Print_Area" localSheetId="0">'23.08'!$A$1:$I$28</definedName>
    <definedName name="_xlnm.Print_Area" localSheetId="1">'23.09'!$A$1:$I$28</definedName>
    <definedName name="_xlnm.Print_Area" localSheetId="2">'23.10'!$A$1:$I$28</definedName>
    <definedName name="_xlnm.Print_Area" localSheetId="3">'23.12'!$A$1:$I$28</definedName>
    <definedName name="_xlnm.Print_Area" localSheetId="4">'23.13'!$A$1:$I$28</definedName>
    <definedName name="_xlnm.Print_Area" localSheetId="5">'24.04'!$A$1:$I$28</definedName>
    <definedName name="_xlnm.Print_Area" localSheetId="6">'24.05'!$A$1:$I$28</definedName>
    <definedName name="_xlnm.Print_Area" localSheetId="7">'24.06'!$A$1:$I$28</definedName>
    <definedName name="_xlnm.Print_Area" localSheetId="8">'24.07'!$A$1:$I$28</definedName>
    <definedName name="_xlnm.Print_Area" localSheetId="9">'24.13'!$A$1:$I$28</definedName>
    <definedName name="_xlnm.Print_Area" localSheetId="10">'25.14'!$A$1:$I$28</definedName>
    <definedName name="_xlnm.Print_Area" localSheetId="11">'26.14'!$A$1:$I$28</definedName>
    <definedName name="_xlnm.Print_Area" localSheetId="12">'26.15'!$A$1:$I$28</definedName>
    <definedName name="_xlnm.Print_Area" localSheetId="13">'28.16'!$A$1:$I$28</definedName>
    <definedName name="VACACIONES">#REF!</definedName>
  </definedNames>
  <calcPr calcId="191029"/>
</workbook>
</file>

<file path=xl/calcChain.xml><?xml version="1.0" encoding="utf-8"?>
<calcChain xmlns="http://schemas.openxmlformats.org/spreadsheetml/2006/main">
  <c r="D20" i="23" l="1"/>
  <c r="D16" i="23"/>
  <c r="D15" i="23"/>
  <c r="D14" i="23"/>
  <c r="D8" i="23"/>
  <c r="D20" i="22"/>
  <c r="D16" i="22"/>
  <c r="D15" i="22"/>
  <c r="D14" i="22"/>
  <c r="D8" i="22"/>
  <c r="D20" i="21"/>
  <c r="D16" i="21"/>
  <c r="D15" i="21"/>
  <c r="D14" i="21"/>
  <c r="D8" i="21"/>
  <c r="D20" i="20"/>
  <c r="D16" i="20"/>
  <c r="D15" i="20"/>
  <c r="D14" i="20"/>
  <c r="D8" i="20"/>
  <c r="D20" i="19"/>
  <c r="D16" i="19"/>
  <c r="D15" i="19"/>
  <c r="D14" i="19"/>
  <c r="D17" i="19" s="1"/>
  <c r="D8" i="19"/>
  <c r="D20" i="18"/>
  <c r="D16" i="18"/>
  <c r="D15" i="18"/>
  <c r="D14" i="18"/>
  <c r="D24" i="18" s="1"/>
  <c r="D8" i="18"/>
  <c r="D20" i="17"/>
  <c r="D16" i="17"/>
  <c r="D15" i="17"/>
  <c r="D14" i="17"/>
  <c r="D8" i="17"/>
  <c r="D20" i="16"/>
  <c r="D16" i="16"/>
  <c r="D15" i="16"/>
  <c r="D14" i="16"/>
  <c r="D24" i="16" s="1"/>
  <c r="D8" i="16"/>
  <c r="D20" i="15"/>
  <c r="D16" i="15"/>
  <c r="D15" i="15"/>
  <c r="D14" i="15"/>
  <c r="D24" i="15" s="1"/>
  <c r="D25" i="15" s="1"/>
  <c r="D8" i="15"/>
  <c r="D20" i="14"/>
  <c r="D16" i="14"/>
  <c r="D15" i="14"/>
  <c r="D14" i="14"/>
  <c r="D8" i="14"/>
  <c r="D20" i="12"/>
  <c r="D16" i="12"/>
  <c r="D15" i="12"/>
  <c r="D14" i="12"/>
  <c r="D24" i="12" s="1"/>
  <c r="D8" i="12"/>
  <c r="D20" i="11"/>
  <c r="D16" i="11"/>
  <c r="D15" i="11"/>
  <c r="D14" i="11"/>
  <c r="D24" i="11" s="1"/>
  <c r="D8" i="11"/>
  <c r="D20" i="10"/>
  <c r="D16" i="10"/>
  <c r="D15" i="10"/>
  <c r="D14" i="10"/>
  <c r="D24" i="10" s="1"/>
  <c r="D8" i="10"/>
  <c r="D16" i="9"/>
  <c r="D20" i="9"/>
  <c r="D15" i="9"/>
  <c r="D14" i="9"/>
  <c r="D8" i="9"/>
  <c r="D25" i="16" l="1"/>
  <c r="D24" i="23"/>
  <c r="D25" i="23" s="1"/>
  <c r="D17" i="10"/>
  <c r="D24" i="14"/>
  <c r="D25" i="14" s="1"/>
  <c r="D17" i="15"/>
  <c r="D24" i="17"/>
  <c r="D17" i="20"/>
  <c r="D27" i="15"/>
  <c r="D17" i="21"/>
  <c r="D17" i="22"/>
  <c r="D17" i="23"/>
  <c r="D24" i="22"/>
  <c r="D25" i="22" s="1"/>
  <c r="D24" i="21"/>
  <c r="D25" i="21" s="1"/>
  <c r="D27" i="21" s="1"/>
  <c r="D24" i="20"/>
  <c r="D25" i="20" s="1"/>
  <c r="D27" i="20" s="1"/>
  <c r="D24" i="19"/>
  <c r="D25" i="19" s="1"/>
  <c r="D27" i="19" s="1"/>
  <c r="D25" i="18"/>
  <c r="D17" i="18"/>
  <c r="D25" i="17"/>
  <c r="D17" i="17"/>
  <c r="D17" i="16"/>
  <c r="D27" i="16" s="1"/>
  <c r="D17" i="14"/>
  <c r="D25" i="12"/>
  <c r="D17" i="12"/>
  <c r="D25" i="11"/>
  <c r="D17" i="11"/>
  <c r="D25" i="10"/>
  <c r="D27" i="10" s="1"/>
  <c r="D17" i="9"/>
  <c r="D24" i="9"/>
  <c r="D25" i="9" s="1"/>
  <c r="D27" i="11" l="1"/>
  <c r="D27" i="17"/>
  <c r="D27" i="22"/>
  <c r="D27" i="14"/>
  <c r="D27" i="23"/>
  <c r="D27" i="12"/>
  <c r="D27" i="18"/>
  <c r="D27" i="9"/>
</calcChain>
</file>

<file path=xl/sharedStrings.xml><?xml version="1.0" encoding="utf-8"?>
<sst xmlns="http://schemas.openxmlformats.org/spreadsheetml/2006/main" count="532" uniqueCount="34">
  <si>
    <t>NÓMINA MENSUAL</t>
  </si>
  <si>
    <t xml:space="preserve">Salario base </t>
  </si>
  <si>
    <t xml:space="preserve">Trienios Modulares </t>
  </si>
  <si>
    <t>Complemento Destino</t>
  </si>
  <si>
    <t>Compl. Espec. Factor A</t>
  </si>
  <si>
    <t>Compl. Espec. Factor  BCD</t>
  </si>
  <si>
    <t>Consolidación Punto 4º Acuerdo</t>
  </si>
  <si>
    <t>Productividad</t>
  </si>
  <si>
    <t>Control permanente diario</t>
  </si>
  <si>
    <t>Nocturnidad</t>
  </si>
  <si>
    <t>Carrera profesional</t>
  </si>
  <si>
    <t>Alerta Sanitaria</t>
  </si>
  <si>
    <t>Productividad de L a V de 15 a 22 horas (no festivos)</t>
  </si>
  <si>
    <t>Productividad de L a V de 15 a 8 horas día siguiente (no festivos)</t>
  </si>
  <si>
    <t>Sábados, domingos y festivos de 8 a 22 horas</t>
  </si>
  <si>
    <t>Sábados, domingos y festivos de 8 a 8 horas del día siguiente</t>
  </si>
  <si>
    <t>Servicios Especiales</t>
  </si>
  <si>
    <t>L a V en días no festivos tiempo = o &lt; a 3 horas</t>
  </si>
  <si>
    <t>L a V en días no festivos tiempo &gt; a  3 horas</t>
  </si>
  <si>
    <t>Sábados, domingos y festivostiempo = o &lt; 3 horas</t>
  </si>
  <si>
    <t>Sábados, domingos y festivos tiempo &gt; 3 horas</t>
  </si>
  <si>
    <t>Carrera profesional 1</t>
  </si>
  <si>
    <t>Carrera profesional 2</t>
  </si>
  <si>
    <t>Carrera profesional 3</t>
  </si>
  <si>
    <t>Otros conceptos SANIDAD</t>
  </si>
  <si>
    <t>Otros conceptos AGyDR</t>
  </si>
  <si>
    <t>Categoría de la Carrera Profesional:</t>
  </si>
  <si>
    <t>SALARIO BRUTO ANUAL 2024</t>
  </si>
  <si>
    <t>(En SALARIO BRUTO ANUAL no se han tenido en cuenta los controles permanentes, alerta sanitaria o servicios especiales)</t>
  </si>
  <si>
    <t>Número de Trienos:</t>
  </si>
  <si>
    <t>PAGA EXTRAORDINARIA (Junio y Diciembre)</t>
  </si>
  <si>
    <r>
      <t>AÑO 2024</t>
    </r>
    <r>
      <rPr>
        <b/>
        <sz val="14"/>
        <color theme="0"/>
        <rFont val="Arial"/>
        <family val="2"/>
      </rPr>
      <t xml:space="preserve"> (nuevas RPT´s 01/10/24)</t>
    </r>
  </si>
  <si>
    <t>Control permanente sábados, domingos y festivos</t>
  </si>
  <si>
    <t>Turno de noche/hora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</si>
</sst>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[h]:mm"/>
    <numFmt numFmtId="166" formatCode="#,##0.00\ \ "/>
  </numFmts>
  <fonts count="18" x14ac:knownFonts="1">
    <font>
      <sz val="10"/>
      <name val="Arial"/>
    </font>
    <font>
      <sz val="10"/>
      <name val="Arial"/>
      <family val="2"/>
    </font>
    <font>
      <b/>
      <sz val="10"/>
      <color indexed="62"/>
      <name val="Arial"/>
      <family val="2"/>
    </font>
    <font>
      <b/>
      <sz val="10"/>
      <color indexed="2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5"/>
      <color indexed="10"/>
      <name val="Arial"/>
      <family val="2"/>
    </font>
    <font>
      <b/>
      <sz val="10"/>
      <color theme="0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4"/>
      <color indexed="18"/>
      <name val="Arial"/>
      <family val="2"/>
    </font>
    <font>
      <b/>
      <sz val="16"/>
      <color theme="0"/>
      <name val="Arial"/>
      <family val="2"/>
    </font>
    <font>
      <i/>
      <sz val="7"/>
      <name val="Arial"/>
      <family val="2"/>
    </font>
    <font>
      <b/>
      <sz val="16"/>
      <name val="Arial"/>
      <family val="2"/>
    </font>
    <font>
      <b/>
      <sz val="12"/>
      <color indexed="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/>
      <diagonal/>
    </border>
    <border>
      <left style="thin">
        <color rgb="FFFFFF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0" fontId="9" fillId="0" borderId="0" xfId="0" applyFont="1"/>
    <xf numFmtId="0" fontId="1" fillId="0" borderId="0" xfId="0" applyFont="1"/>
    <xf numFmtId="0" fontId="0" fillId="0" borderId="0" xfId="0" applyProtection="1"/>
    <xf numFmtId="0" fontId="0" fillId="0" borderId="2" xfId="0" applyBorder="1" applyProtection="1"/>
    <xf numFmtId="0" fontId="8" fillId="0" borderId="2" xfId="0" applyFont="1" applyBorder="1" applyProtection="1"/>
    <xf numFmtId="164" fontId="0" fillId="0" borderId="2" xfId="0" applyNumberFormat="1" applyBorder="1" applyAlignment="1" applyProtection="1">
      <alignment horizontal="right" indent="4"/>
    </xf>
    <xf numFmtId="164" fontId="0" fillId="0" borderId="0" xfId="0" applyNumberFormat="1" applyAlignment="1" applyProtection="1">
      <alignment horizontal="right" indent="4"/>
    </xf>
    <xf numFmtId="166" fontId="8" fillId="0" borderId="2" xfId="0" applyNumberFormat="1" applyFont="1" applyBorder="1" applyAlignment="1" applyProtection="1">
      <alignment vertical="center"/>
    </xf>
    <xf numFmtId="0" fontId="1" fillId="0" borderId="2" xfId="1" applyBorder="1" applyProtection="1"/>
    <xf numFmtId="164" fontId="1" fillId="0" borderId="2" xfId="1" applyNumberFormat="1" applyBorder="1" applyAlignment="1" applyProtection="1">
      <alignment horizontal="right" indent="4"/>
    </xf>
    <xf numFmtId="0" fontId="1" fillId="0" borderId="2" xfId="0" applyFont="1" applyBorder="1" applyProtection="1"/>
    <xf numFmtId="0" fontId="4" fillId="0" borderId="7" xfId="0" applyFont="1" applyBorder="1" applyProtection="1"/>
    <xf numFmtId="0" fontId="0" fillId="0" borderId="6" xfId="0" applyBorder="1" applyProtection="1"/>
    <xf numFmtId="164" fontId="8" fillId="0" borderId="2" xfId="0" applyNumberFormat="1" applyFont="1" applyBorder="1" applyAlignment="1" applyProtection="1">
      <alignment horizontal="right" indent="4"/>
    </xf>
    <xf numFmtId="164" fontId="5" fillId="0" borderId="0" xfId="0" applyNumberFormat="1" applyFont="1" applyAlignment="1" applyProtection="1">
      <alignment horizontal="right" indent="3"/>
    </xf>
    <xf numFmtId="164" fontId="5" fillId="0" borderId="2" xfId="0" applyNumberFormat="1" applyFont="1" applyBorder="1" applyAlignment="1" applyProtection="1">
      <alignment horizontal="right" indent="4"/>
    </xf>
    <xf numFmtId="164" fontId="5" fillId="0" borderId="0" xfId="0" applyNumberFormat="1" applyFont="1" applyAlignment="1" applyProtection="1">
      <alignment horizontal="right" indent="4"/>
    </xf>
    <xf numFmtId="0" fontId="4" fillId="0" borderId="0" xfId="0" applyFont="1" applyBorder="1" applyProtection="1"/>
    <xf numFmtId="0" fontId="0" fillId="0" borderId="0" xfId="0" applyBorder="1" applyProtection="1"/>
    <xf numFmtId="164" fontId="5" fillId="0" borderId="0" xfId="0" applyNumberFormat="1" applyFont="1" applyBorder="1" applyAlignment="1" applyProtection="1">
      <alignment horizontal="right" indent="4"/>
    </xf>
    <xf numFmtId="0" fontId="11" fillId="0" borderId="0" xfId="0" applyFont="1" applyProtection="1"/>
    <xf numFmtId="164" fontId="13" fillId="3" borderId="1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left" indent="2"/>
    </xf>
    <xf numFmtId="0" fontId="17" fillId="0" borderId="8" xfId="0" applyFont="1" applyBorder="1"/>
    <xf numFmtId="0" fontId="0" fillId="7" borderId="0" xfId="0" applyFill="1"/>
    <xf numFmtId="0" fontId="0" fillId="7" borderId="0" xfId="0" applyFill="1" applyProtection="1"/>
    <xf numFmtId="0" fontId="11" fillId="7" borderId="0" xfId="0" applyFont="1" applyFill="1" applyProtection="1"/>
    <xf numFmtId="0" fontId="9" fillId="7" borderId="0" xfId="0" applyFont="1" applyFill="1"/>
    <xf numFmtId="0" fontId="0" fillId="7" borderId="0" xfId="0" applyFill="1" applyAlignment="1">
      <alignment horizontal="center"/>
    </xf>
    <xf numFmtId="0" fontId="4" fillId="7" borderId="0" xfId="0" applyFont="1" applyFill="1"/>
    <xf numFmtId="0" fontId="1" fillId="7" borderId="0" xfId="0" applyFont="1" applyFill="1"/>
    <xf numFmtId="0" fontId="11" fillId="0" borderId="0" xfId="0" applyFont="1" applyProtection="1">
      <protection locked="0"/>
    </xf>
    <xf numFmtId="164" fontId="13" fillId="3" borderId="1" xfId="0" applyNumberFormat="1" applyFont="1" applyFill="1" applyBorder="1" applyAlignment="1" applyProtection="1">
      <alignment horizontal="center"/>
      <protection locked="0"/>
    </xf>
    <xf numFmtId="164" fontId="13" fillId="4" borderId="0" xfId="0" applyNumberFormat="1" applyFont="1" applyFill="1" applyBorder="1" applyAlignment="1" applyProtection="1">
      <alignment horizontal="left" indent="2"/>
      <protection locked="0"/>
    </xf>
    <xf numFmtId="0" fontId="11" fillId="7" borderId="0" xfId="0" applyFont="1" applyFill="1" applyProtection="1">
      <protection locked="0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14" fillId="10" borderId="12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3" fillId="8" borderId="3" xfId="0" applyFont="1" applyFill="1" applyBorder="1" applyAlignment="1" applyProtection="1">
      <alignment horizontal="center"/>
    </xf>
    <xf numFmtId="0" fontId="3" fillId="8" borderId="4" xfId="0" applyFont="1" applyFill="1" applyBorder="1" applyAlignment="1" applyProtection="1">
      <alignment horizontal="center"/>
    </xf>
    <xf numFmtId="0" fontId="3" fillId="8" borderId="5" xfId="0" applyFont="1" applyFill="1" applyBorder="1" applyAlignment="1" applyProtection="1">
      <alignment horizontal="center"/>
    </xf>
    <xf numFmtId="0" fontId="10" fillId="6" borderId="2" xfId="0" applyFont="1" applyFill="1" applyBorder="1" applyAlignment="1" applyProtection="1">
      <alignment horizontal="center"/>
    </xf>
    <xf numFmtId="0" fontId="15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10" fillId="5" borderId="2" xfId="0" applyFont="1" applyFill="1" applyBorder="1" applyAlignment="1" applyProtection="1">
      <alignment horizontal="center"/>
    </xf>
    <xf numFmtId="0" fontId="6" fillId="7" borderId="3" xfId="1" applyFont="1" applyFill="1" applyBorder="1" applyAlignment="1" applyProtection="1">
      <alignment horizontal="left"/>
    </xf>
    <xf numFmtId="0" fontId="6" fillId="7" borderId="4" xfId="1" applyFont="1" applyFill="1" applyBorder="1" applyAlignment="1" applyProtection="1">
      <alignment horizontal="left"/>
    </xf>
    <xf numFmtId="0" fontId="6" fillId="7" borderId="5" xfId="1" applyFont="1" applyFill="1" applyBorder="1" applyAlignment="1" applyProtection="1">
      <alignment horizontal="left"/>
    </xf>
    <xf numFmtId="0" fontId="3" fillId="9" borderId="3" xfId="0" applyFont="1" applyFill="1" applyBorder="1" applyAlignment="1" applyProtection="1">
      <alignment horizontal="center"/>
    </xf>
    <xf numFmtId="0" fontId="3" fillId="9" borderId="4" xfId="0" applyFont="1" applyFill="1" applyBorder="1" applyAlignment="1" applyProtection="1">
      <alignment horizontal="center"/>
    </xf>
    <xf numFmtId="0" fontId="3" fillId="9" borderId="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  <protection locked="0"/>
    </xf>
    <xf numFmtId="0" fontId="12" fillId="10" borderId="10" xfId="0" applyFont="1" applyFill="1" applyBorder="1" applyAlignment="1" applyProtection="1">
      <alignment horizontal="center"/>
      <protection locked="0"/>
    </xf>
    <xf numFmtId="0" fontId="12" fillId="10" borderId="9" xfId="0" applyFont="1" applyFill="1" applyBorder="1" applyAlignment="1" applyProtection="1">
      <alignment horizontal="center"/>
    </xf>
    <xf numFmtId="0" fontId="12" fillId="10" borderId="10" xfId="0" applyFont="1" applyFill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CCFF"/>
      <color rgb="FFD60093"/>
      <color rgb="FFFF3300"/>
      <color rgb="FFFF66CC"/>
      <color rgb="FF31849B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CCFF"/>
  </sheetPr>
  <dimension ref="A1:AL540"/>
  <sheetViews>
    <sheetView tabSelected="1" zoomScaleNormal="100" workbookViewId="0">
      <selection activeCell="C3" sqref="C3:D3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/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653.76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377.2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240.99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3054.03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653.76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377.2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240.99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2090.77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38" customFormat="1" ht="18.399999999999999" thickTop="1" thickBot="1" x14ac:dyDescent="0.55000000000000004">
      <c r="B27" s="62" t="s">
        <v>27</v>
      </c>
      <c r="C27" s="63"/>
      <c r="D27" s="39">
        <f>12*D17+2*D25</f>
        <v>40829.9</v>
      </c>
      <c r="E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  <ignoredErrors>
    <ignoredError sqref="D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CCFF"/>
  </sheetPr>
  <dimension ref="A1:AL540"/>
  <sheetViews>
    <sheetView zoomScaleNormal="100" workbookViewId="0">
      <selection activeCell="B40" sqref="B40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653.76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377.2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252.14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3065.18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653.76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377.2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252.14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2101.92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40986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CCFF"/>
  </sheetPr>
  <dimension ref="A1:AL540"/>
  <sheetViews>
    <sheetView zoomScaleNormal="100" workbookViewId="0">
      <selection activeCell="C4" sqref="C4:D4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653.76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377.2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264.89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3077.93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653.76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377.2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264.89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2114.67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41164.5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CCFF"/>
  </sheetPr>
  <dimension ref="A1:AL540"/>
  <sheetViews>
    <sheetView zoomScaleNormal="100" workbookViewId="0">
      <selection activeCell="F9" sqref="F9:H9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653.76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377.2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335.89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3148.93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653.76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377.2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335.89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2185.67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42158.5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FF"/>
  </sheetPr>
  <dimension ref="A1:AL540"/>
  <sheetViews>
    <sheetView zoomScaleNormal="100" workbookViewId="0">
      <selection activeCell="C29" sqref="C29"/>
    </sheetView>
  </sheetViews>
  <sheetFormatPr baseColWidth="10" defaultRowHeight="12.75" x14ac:dyDescent="0.35"/>
  <cols>
    <col min="1" max="1" width="5.73046875" customWidth="1"/>
    <col min="2" max="2" width="43" customWidth="1"/>
    <col min="3" max="3" width="16.398437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653.76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377.2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471.91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3284.95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653.76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377.2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471.91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2321.69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44062.779999999992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5" thickTop="1" thickBot="1" x14ac:dyDescent="0.4">
      <c r="B28" s="53" t="s">
        <v>28</v>
      </c>
      <c r="C28" s="54"/>
      <c r="D28" s="54"/>
    </row>
    <row r="29" spans="1:38" ht="13.15" thickBot="1" x14ac:dyDescent="0.4">
      <c r="C29" s="12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L540"/>
  <sheetViews>
    <sheetView zoomScaleNormal="100" workbookViewId="0">
      <selection activeCell="F9" sqref="F9:H9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697.43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405.13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191.34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3075.98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697.43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405.13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191.34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2112.7200000000003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41137.200000000004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L540"/>
  <sheetViews>
    <sheetView zoomScaleNormal="100" workbookViewId="0">
      <selection activeCell="D36" sqref="D36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697.43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405.13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203.9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3088.54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697.43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405.13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203.9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2125.2800000000002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41313.039999999994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L540"/>
  <sheetViews>
    <sheetView zoomScaleNormal="100" workbookViewId="0">
      <selection activeCell="F9" sqref="F9:H9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697.43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405.13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213.84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3098.48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697.43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405.13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213.84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2135.2200000000003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41452.200000000004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L540"/>
  <sheetViews>
    <sheetView zoomScaleNormal="100" workbookViewId="0">
      <selection activeCell="F9" sqref="F9:H9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697.43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405.13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232.97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3117.6099999999997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697.43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405.13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232.97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2154.35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41720.01999999999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L540"/>
  <sheetViews>
    <sheetView zoomScaleNormal="100" workbookViewId="0">
      <selection activeCell="F9" sqref="F9:H9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697.43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405.13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471.91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3356.5499999999997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697.43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405.13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471.91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2393.29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45065.18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6"/>
  </sheetPr>
  <dimension ref="A1:AL540"/>
  <sheetViews>
    <sheetView zoomScaleNormal="100" workbookViewId="0">
      <selection activeCell="F8" sqref="F8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33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741.15</v>
      </c>
      <c r="E9" s="13"/>
      <c r="F9" s="42" t="s">
        <v>9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437.35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567.61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3528.19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741.15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437.35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576.61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2573.9300000000003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47486.14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18:D18"/>
    <mergeCell ref="B27:C27"/>
    <mergeCell ref="B28:D28"/>
    <mergeCell ref="B1:D1"/>
    <mergeCell ref="B6:D6"/>
    <mergeCell ref="C3:D3"/>
    <mergeCell ref="C4:D4"/>
    <mergeCell ref="F6:I6"/>
    <mergeCell ref="F12:I12"/>
    <mergeCell ref="F17:I17"/>
    <mergeCell ref="F7:H7"/>
    <mergeCell ref="F9:H9"/>
    <mergeCell ref="F11:I11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L540"/>
  <sheetViews>
    <sheetView topLeftCell="B1" zoomScaleNormal="100" workbookViewId="0">
      <selection activeCell="F9" sqref="F9:H9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835.38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473.84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567.61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3658.9100000000003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835.38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473.84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567.61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2695.65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49298.220000000008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AL540"/>
  <sheetViews>
    <sheetView zoomScaleNormal="100" workbookViewId="0">
      <selection activeCell="F9" sqref="F9:H9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835.38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473.84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745.94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3837.2400000000002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835.38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473.84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745.94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2873.98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51794.840000000004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AL540"/>
  <sheetViews>
    <sheetView zoomScaleNormal="100" workbookViewId="0">
      <selection activeCell="F9" sqref="F9:H9"/>
    </sheetView>
  </sheetViews>
  <sheetFormatPr baseColWidth="10" defaultRowHeight="12.75" x14ac:dyDescent="0.35"/>
  <cols>
    <col min="1" max="1" width="5.73046875" customWidth="1"/>
    <col min="2" max="2" width="43" customWidth="1"/>
    <col min="3" max="3" width="8.59765625" customWidth="1"/>
    <col min="4" max="4" width="29.3984375" bestFit="1" customWidth="1"/>
    <col min="5" max="5" width="5.73046875" customWidth="1"/>
    <col min="6" max="6" width="12.3984375" bestFit="1" customWidth="1"/>
    <col min="7" max="7" width="14.265625" bestFit="1" customWidth="1"/>
    <col min="8" max="8" width="28.3984375" customWidth="1"/>
    <col min="9" max="9" width="18.265625" customWidth="1"/>
    <col min="10" max="10" width="5.73046875" customWidth="1"/>
    <col min="11" max="38" width="11.59765625" style="31"/>
  </cols>
  <sheetData>
    <row r="1" spans="1:38" ht="20.65" x14ac:dyDescent="0.6">
      <c r="A1" s="8"/>
      <c r="B1" s="45" t="s">
        <v>31</v>
      </c>
      <c r="C1" s="46"/>
      <c r="D1" s="46"/>
    </row>
    <row r="2" spans="1:38" ht="4.9000000000000004" customHeight="1" thickBot="1" x14ac:dyDescent="0.4"/>
    <row r="3" spans="1:38" ht="21.4" thickTop="1" thickBot="1" x14ac:dyDescent="0.65">
      <c r="B3" s="30" t="s">
        <v>29</v>
      </c>
      <c r="C3" s="47">
        <v>0</v>
      </c>
      <c r="D3" s="47"/>
    </row>
    <row r="4" spans="1:38" ht="21.4" thickTop="1" thickBot="1" x14ac:dyDescent="0.65">
      <c r="B4" s="30" t="s">
        <v>26</v>
      </c>
      <c r="C4" s="48">
        <v>0</v>
      </c>
      <c r="D4" s="48"/>
      <c r="E4" s="4"/>
    </row>
    <row r="5" spans="1:38" ht="4.9000000000000004" customHeight="1" thickTop="1" thickBot="1" x14ac:dyDescent="0.45">
      <c r="B5" s="1"/>
      <c r="C5">
        <v>1</v>
      </c>
    </row>
    <row r="6" spans="1:38" s="9" customFormat="1" ht="13.5" thickBot="1" x14ac:dyDescent="0.45">
      <c r="B6" s="49" t="s">
        <v>0</v>
      </c>
      <c r="C6" s="50"/>
      <c r="D6" s="51"/>
      <c r="F6" s="52" t="s">
        <v>24</v>
      </c>
      <c r="G6" s="52"/>
      <c r="H6" s="52"/>
      <c r="I6" s="5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</row>
    <row r="7" spans="1:38" s="9" customFormat="1" ht="13.5" thickBot="1" x14ac:dyDescent="0.45">
      <c r="B7" s="10" t="s">
        <v>1</v>
      </c>
      <c r="C7" s="11"/>
      <c r="D7" s="12">
        <v>1326.9</v>
      </c>
      <c r="E7" s="13"/>
      <c r="F7" s="42" t="s">
        <v>8</v>
      </c>
      <c r="G7" s="43"/>
      <c r="H7" s="44"/>
      <c r="I7" s="12">
        <v>110.28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spans="1:38" s="9" customFormat="1" ht="13.5" thickBot="1" x14ac:dyDescent="0.4">
      <c r="B8" s="10" t="s">
        <v>2</v>
      </c>
      <c r="C8" s="14">
        <v>51.07</v>
      </c>
      <c r="D8" s="12">
        <f>C3*C8</f>
        <v>0</v>
      </c>
      <c r="E8" s="13"/>
      <c r="F8" s="10" t="s">
        <v>32</v>
      </c>
      <c r="G8" s="10"/>
      <c r="H8" s="10"/>
      <c r="I8" s="12">
        <v>157.55000000000001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38" s="9" customFormat="1" ht="13.5" thickBot="1" x14ac:dyDescent="0.45">
      <c r="B9" s="10" t="s">
        <v>3</v>
      </c>
      <c r="C9" s="11"/>
      <c r="D9" s="12">
        <v>995.93</v>
      </c>
      <c r="E9" s="13"/>
      <c r="F9" s="42" t="s">
        <v>33</v>
      </c>
      <c r="G9" s="43"/>
      <c r="H9" s="44"/>
      <c r="I9" s="12">
        <v>2.4500000000000002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</row>
    <row r="10" spans="1:38" s="9" customFormat="1" ht="13.5" thickBot="1" x14ac:dyDescent="0.45">
      <c r="B10" s="10" t="s">
        <v>4</v>
      </c>
      <c r="C10" s="11"/>
      <c r="D10" s="12">
        <v>546.79999999999995</v>
      </c>
      <c r="E10" s="1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</row>
    <row r="11" spans="1:38" s="9" customFormat="1" ht="13.5" thickBot="1" x14ac:dyDescent="0.45">
      <c r="B11" s="10" t="s">
        <v>5</v>
      </c>
      <c r="C11" s="11"/>
      <c r="D11" s="12">
        <v>812.97</v>
      </c>
      <c r="E11" s="13"/>
      <c r="F11" s="55" t="s">
        <v>25</v>
      </c>
      <c r="G11" s="55"/>
      <c r="H11" s="55"/>
      <c r="I11" s="55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s="9" customFormat="1" ht="13.5" thickBot="1" x14ac:dyDescent="0.45">
      <c r="B12" s="10" t="s">
        <v>6</v>
      </c>
      <c r="C12" s="11"/>
      <c r="D12" s="12">
        <v>25.87</v>
      </c>
      <c r="E12" s="13"/>
      <c r="F12" s="56" t="s">
        <v>11</v>
      </c>
      <c r="G12" s="57"/>
      <c r="H12" s="57"/>
      <c r="I12" s="5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s="9" customFormat="1" ht="13.5" thickBot="1" x14ac:dyDescent="0.45">
      <c r="B13" s="10" t="s">
        <v>7</v>
      </c>
      <c r="C13" s="11"/>
      <c r="D13" s="12">
        <v>429.31</v>
      </c>
      <c r="E13" s="13"/>
      <c r="F13" s="15" t="s">
        <v>12</v>
      </c>
      <c r="G13" s="15"/>
      <c r="H13" s="15"/>
      <c r="I13" s="16">
        <v>46.01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s="9" customFormat="1" ht="13.5" thickBot="1" x14ac:dyDescent="0.4">
      <c r="B14" s="17" t="s">
        <v>21</v>
      </c>
      <c r="C14" s="14">
        <v>192.67</v>
      </c>
      <c r="D14" s="12" t="str">
        <f>IF(C4=1,C14,"0,00 €")</f>
        <v>0,00 €</v>
      </c>
      <c r="E14" s="13"/>
      <c r="F14" s="15" t="s">
        <v>13</v>
      </c>
      <c r="G14" s="15"/>
      <c r="H14" s="15"/>
      <c r="I14" s="16">
        <v>110.28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s="9" customFormat="1" ht="13.5" thickBot="1" x14ac:dyDescent="0.4">
      <c r="B15" s="17" t="s">
        <v>22</v>
      </c>
      <c r="C15" s="14">
        <v>346.77</v>
      </c>
      <c r="D15" s="12" t="str">
        <f>IF(C4=2,C15,"0,00 €")</f>
        <v>0,00 €</v>
      </c>
      <c r="E15" s="13"/>
      <c r="F15" s="15" t="s">
        <v>14</v>
      </c>
      <c r="G15" s="15"/>
      <c r="H15" s="15"/>
      <c r="I15" s="16">
        <v>115.05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s="9" customFormat="1" ht="13.5" thickBot="1" x14ac:dyDescent="0.4">
      <c r="B16" s="17" t="s">
        <v>23</v>
      </c>
      <c r="C16" s="14">
        <v>500.84</v>
      </c>
      <c r="D16" s="12" t="str">
        <f>IF(C4=3,C16,"0,00 €")</f>
        <v>0,00 €</v>
      </c>
      <c r="E16" s="13"/>
      <c r="F16" s="15" t="s">
        <v>15</v>
      </c>
      <c r="G16" s="15"/>
      <c r="H16" s="15"/>
      <c r="I16" s="16">
        <v>157.55000000000001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s="9" customFormat="1" ht="14.25" thickBot="1" x14ac:dyDescent="0.45">
      <c r="B17" s="18"/>
      <c r="C17" s="19"/>
      <c r="D17" s="20">
        <f>SUM(D7:D16)</f>
        <v>4137.7800000000007</v>
      </c>
      <c r="E17" s="21"/>
      <c r="F17" s="56" t="s">
        <v>16</v>
      </c>
      <c r="G17" s="57"/>
      <c r="H17" s="57"/>
      <c r="I17" s="5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s="9" customFormat="1" ht="13.5" thickBot="1" x14ac:dyDescent="0.45">
      <c r="B18" s="59" t="s">
        <v>30</v>
      </c>
      <c r="C18" s="60"/>
      <c r="D18" s="61"/>
      <c r="F18" s="15" t="s">
        <v>17</v>
      </c>
      <c r="G18" s="15"/>
      <c r="H18" s="15"/>
      <c r="I18" s="16">
        <v>67.319999999999993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s="9" customFormat="1" ht="13.15" thickBot="1" x14ac:dyDescent="0.4">
      <c r="B19" s="10" t="s">
        <v>1</v>
      </c>
      <c r="C19" s="10"/>
      <c r="D19" s="12">
        <v>818.82</v>
      </c>
      <c r="E19" s="13"/>
      <c r="F19" s="15" t="s">
        <v>18</v>
      </c>
      <c r="G19" s="15"/>
      <c r="H19" s="15"/>
      <c r="I19" s="16">
        <v>22.46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s="9" customFormat="1" ht="13.5" thickBot="1" x14ac:dyDescent="0.4">
      <c r="B20" s="10" t="s">
        <v>2</v>
      </c>
      <c r="C20" s="14">
        <v>31.53</v>
      </c>
      <c r="D20" s="12">
        <f>C3*C20</f>
        <v>0</v>
      </c>
      <c r="E20" s="13"/>
      <c r="F20" s="15" t="s">
        <v>19</v>
      </c>
      <c r="G20" s="15"/>
      <c r="H20" s="15"/>
      <c r="I20" s="16">
        <v>84.16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s="9" customFormat="1" ht="13.15" thickBot="1" x14ac:dyDescent="0.4">
      <c r="B21" s="10" t="s">
        <v>3</v>
      </c>
      <c r="C21" s="10"/>
      <c r="D21" s="12">
        <v>995.93</v>
      </c>
      <c r="E21" s="13"/>
      <c r="F21" s="15" t="s">
        <v>20</v>
      </c>
      <c r="G21" s="15"/>
      <c r="H21" s="15"/>
      <c r="I21" s="16">
        <v>28.08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s="9" customFormat="1" ht="13.15" thickBot="1" x14ac:dyDescent="0.4">
      <c r="B22" s="10" t="s">
        <v>4</v>
      </c>
      <c r="C22" s="10"/>
      <c r="D22" s="12">
        <v>546.79999999999995</v>
      </c>
      <c r="E22" s="13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s="9" customFormat="1" ht="13.15" thickBot="1" x14ac:dyDescent="0.4">
      <c r="B23" s="10" t="s">
        <v>5</v>
      </c>
      <c r="C23" s="10"/>
      <c r="D23" s="12">
        <v>812.97</v>
      </c>
      <c r="E23" s="13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s="9" customFormat="1" ht="13.15" thickBot="1" x14ac:dyDescent="0.4">
      <c r="B24" s="10" t="s">
        <v>10</v>
      </c>
      <c r="C24" s="10"/>
      <c r="D24" s="12">
        <f>SUM(D14:D16)</f>
        <v>0</v>
      </c>
      <c r="E24" s="13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s="9" customFormat="1" ht="14.25" thickBot="1" x14ac:dyDescent="0.45">
      <c r="B25" s="18"/>
      <c r="C25" s="19"/>
      <c r="D25" s="22">
        <f>SUM(D19:D24)</f>
        <v>3174.5200000000004</v>
      </c>
      <c r="E25" s="23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s="9" customFormat="1" ht="4.9000000000000004" customHeight="1" thickBot="1" x14ac:dyDescent="0.45">
      <c r="B26" s="24"/>
      <c r="C26" s="25"/>
      <c r="D26" s="26"/>
      <c r="E26" s="23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s="27" customFormat="1" ht="18.399999999999999" thickTop="1" thickBot="1" x14ac:dyDescent="0.55000000000000004">
      <c r="B27" s="64" t="s">
        <v>27</v>
      </c>
      <c r="C27" s="65"/>
      <c r="D27" s="28">
        <f>12*D17+2*D25</f>
        <v>56002.400000000009</v>
      </c>
      <c r="E27" s="2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</row>
    <row r="28" spans="1:38" ht="13.15" thickTop="1" x14ac:dyDescent="0.35">
      <c r="B28" s="53" t="s">
        <v>28</v>
      </c>
      <c r="C28" s="54"/>
      <c r="D28" s="54"/>
    </row>
    <row r="30" spans="1:38" s="31" customFormat="1" x14ac:dyDescent="0.35"/>
    <row r="31" spans="1:38" s="31" customFormat="1" x14ac:dyDescent="0.35">
      <c r="A31" s="37"/>
    </row>
    <row r="32" spans="1:38" s="31" customFormat="1" x14ac:dyDescent="0.35"/>
    <row r="33" s="31" customFormat="1" x14ac:dyDescent="0.35"/>
    <row r="34" s="31" customFormat="1" x14ac:dyDescent="0.35"/>
    <row r="35" s="31" customFormat="1" x14ac:dyDescent="0.35"/>
    <row r="36" s="31" customFormat="1" x14ac:dyDescent="0.35"/>
    <row r="37" s="31" customFormat="1" x14ac:dyDescent="0.35"/>
    <row r="38" s="31" customFormat="1" x14ac:dyDescent="0.35"/>
    <row r="39" s="31" customFormat="1" x14ac:dyDescent="0.35"/>
    <row r="40" s="31" customFormat="1" x14ac:dyDescent="0.35"/>
    <row r="41" s="31" customFormat="1" x14ac:dyDescent="0.35"/>
    <row r="42" s="31" customFormat="1" x14ac:dyDescent="0.35"/>
    <row r="43" s="31" customFormat="1" x14ac:dyDescent="0.35"/>
    <row r="44" s="31" customFormat="1" x14ac:dyDescent="0.35"/>
    <row r="45" s="31" customFormat="1" x14ac:dyDescent="0.35"/>
    <row r="46" s="31" customFormat="1" x14ac:dyDescent="0.35"/>
    <row r="47" s="31" customFormat="1" x14ac:dyDescent="0.35"/>
    <row r="48" s="31" customFormat="1" x14ac:dyDescent="0.35"/>
    <row r="49" s="31" customFormat="1" x14ac:dyDescent="0.35"/>
    <row r="50" s="31" customFormat="1" x14ac:dyDescent="0.35"/>
    <row r="51" s="31" customFormat="1" x14ac:dyDescent="0.35"/>
    <row r="52" s="31" customFormat="1" x14ac:dyDescent="0.35"/>
    <row r="53" s="31" customFormat="1" x14ac:dyDescent="0.35"/>
    <row r="54" s="31" customFormat="1" x14ac:dyDescent="0.35"/>
    <row r="55" s="31" customFormat="1" x14ac:dyDescent="0.35"/>
    <row r="56" s="31" customFormat="1" x14ac:dyDescent="0.35"/>
    <row r="57" s="31" customFormat="1" x14ac:dyDescent="0.35"/>
    <row r="58" s="31" customFormat="1" x14ac:dyDescent="0.35"/>
    <row r="59" s="31" customFormat="1" x14ac:dyDescent="0.35"/>
    <row r="60" s="31" customFormat="1" x14ac:dyDescent="0.35"/>
    <row r="61" s="31" customFormat="1" x14ac:dyDescent="0.35"/>
    <row r="62" s="31" customFormat="1" x14ac:dyDescent="0.35"/>
    <row r="63" s="31" customFormat="1" x14ac:dyDescent="0.35"/>
    <row r="64" s="31" customFormat="1" x14ac:dyDescent="0.35"/>
    <row r="65" spans="1:1" s="31" customFormat="1" x14ac:dyDescent="0.35"/>
    <row r="66" spans="1:1" s="31" customFormat="1" x14ac:dyDescent="0.35"/>
    <row r="67" spans="1:1" s="31" customFormat="1" x14ac:dyDescent="0.35"/>
    <row r="68" spans="1:1" s="31" customFormat="1" x14ac:dyDescent="0.35"/>
    <row r="69" spans="1:1" s="31" customFormat="1" x14ac:dyDescent="0.35"/>
    <row r="70" spans="1:1" s="31" customFormat="1" x14ac:dyDescent="0.35"/>
    <row r="71" spans="1:1" s="31" customFormat="1" x14ac:dyDescent="0.35"/>
    <row r="72" spans="1:1" s="31" customFormat="1" x14ac:dyDescent="0.35"/>
    <row r="73" spans="1:1" s="31" customFormat="1" x14ac:dyDescent="0.35"/>
    <row r="74" spans="1:1" s="31" customFormat="1" x14ac:dyDescent="0.35">
      <c r="A74" s="37"/>
    </row>
    <row r="75" spans="1:1" s="31" customFormat="1" x14ac:dyDescent="0.35"/>
    <row r="76" spans="1:1" s="31" customFormat="1" x14ac:dyDescent="0.35"/>
    <row r="77" spans="1:1" s="31" customFormat="1" x14ac:dyDescent="0.35"/>
    <row r="117" spans="1:1" x14ac:dyDescent="0.35">
      <c r="A117" s="8"/>
    </row>
    <row r="159" spans="1:1" ht="22.5" customHeight="1" x14ac:dyDescent="0.35">
      <c r="A159" s="8"/>
    </row>
    <row r="197" spans="1:1" ht="22.5" customHeight="1" x14ac:dyDescent="0.35">
      <c r="A197" s="8"/>
    </row>
    <row r="235" ht="22.5" customHeight="1" x14ac:dyDescent="0.35"/>
    <row r="273" ht="22.5" customHeight="1" x14ac:dyDescent="0.35"/>
    <row r="309" ht="22.5" customHeight="1" x14ac:dyDescent="0.35"/>
    <row r="345" ht="22.5" customHeight="1" x14ac:dyDescent="0.35"/>
    <row r="381" ht="22.5" customHeight="1" x14ac:dyDescent="0.35"/>
    <row r="453" spans="2:38" x14ac:dyDescent="0.35">
      <c r="J453" s="5"/>
    </row>
    <row r="455" spans="2:38" x14ac:dyDescent="0.35">
      <c r="J455" s="6"/>
    </row>
    <row r="456" spans="2:38" hidden="1" x14ac:dyDescent="0.35">
      <c r="J456" s="6"/>
    </row>
    <row r="457" spans="2:38" x14ac:dyDescent="0.35">
      <c r="J457" s="6"/>
    </row>
    <row r="458" spans="2:38" x14ac:dyDescent="0.35">
      <c r="J458" s="6"/>
    </row>
    <row r="459" spans="2:38" x14ac:dyDescent="0.35">
      <c r="J459" s="6"/>
    </row>
    <row r="460" spans="2:38" x14ac:dyDescent="0.35">
      <c r="J460" s="6"/>
    </row>
    <row r="463" spans="2:38" s="7" customFormat="1" ht="18.75" x14ac:dyDescent="0.5">
      <c r="B463"/>
      <c r="C463"/>
      <c r="D463"/>
      <c r="E463"/>
      <c r="F463"/>
      <c r="G463"/>
      <c r="H463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</row>
    <row r="467" ht="22.5" customHeight="1" x14ac:dyDescent="0.35"/>
    <row r="503" ht="48.75" customHeight="1" x14ac:dyDescent="0.35"/>
    <row r="509" ht="22.5" customHeight="1" x14ac:dyDescent="0.35"/>
    <row r="517" spans="2:38" s="3" customFormat="1" x14ac:dyDescent="0.35">
      <c r="B517"/>
      <c r="C517"/>
      <c r="D517"/>
      <c r="E517"/>
      <c r="F517"/>
      <c r="G517"/>
      <c r="H517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25" spans="2:38" s="2" customFormat="1" ht="13.5" x14ac:dyDescent="0.35">
      <c r="B525"/>
      <c r="C525"/>
      <c r="D525"/>
      <c r="E525"/>
      <c r="F525"/>
      <c r="G525"/>
      <c r="H525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</row>
    <row r="532" spans="2:38" s="3" customFormat="1" x14ac:dyDescent="0.35">
      <c r="B532"/>
      <c r="C532"/>
      <c r="D532"/>
      <c r="E532"/>
      <c r="F532"/>
      <c r="G532"/>
      <c r="H532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8" spans="2:38" s="2" customFormat="1" ht="13.5" x14ac:dyDescent="0.35">
      <c r="B538"/>
      <c r="C538"/>
      <c r="D538"/>
      <c r="E538"/>
      <c r="F538"/>
      <c r="G538"/>
      <c r="H538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</row>
    <row r="540" spans="2:38" s="3" customFormat="1" x14ac:dyDescent="0.35">
      <c r="B540"/>
      <c r="C540"/>
      <c r="D540"/>
      <c r="E540"/>
      <c r="F540"/>
      <c r="G540"/>
      <c r="H540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</sheetData>
  <mergeCells count="13">
    <mergeCell ref="B28:D28"/>
    <mergeCell ref="F9:H9"/>
    <mergeCell ref="F11:I11"/>
    <mergeCell ref="F12:I12"/>
    <mergeCell ref="F17:I17"/>
    <mergeCell ref="B18:D18"/>
    <mergeCell ref="B27:C27"/>
    <mergeCell ref="F7:H7"/>
    <mergeCell ref="B1:D1"/>
    <mergeCell ref="C3:D3"/>
    <mergeCell ref="C4:D4"/>
    <mergeCell ref="B6:D6"/>
    <mergeCell ref="F6:I6"/>
  </mergeCells>
  <pageMargins left="0.78740157480314965" right="0.78740157480314965" top="0.51181102362204722" bottom="0.59055118110236227" header="0" footer="0"/>
  <pageSetup paperSize="9" scale="75" orientation="landscape" r:id="rId1"/>
  <headerFooter alignWithMargins="0"/>
  <rowBreaks count="2" manualBreakCount="2">
    <brk id="464" max="16383" man="1"/>
    <brk id="5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23.08</vt:lpstr>
      <vt:lpstr>23.09</vt:lpstr>
      <vt:lpstr>23.10</vt:lpstr>
      <vt:lpstr>23.12</vt:lpstr>
      <vt:lpstr>23.13</vt:lpstr>
      <vt:lpstr>24.04</vt:lpstr>
      <vt:lpstr>24.05</vt:lpstr>
      <vt:lpstr>24.06</vt:lpstr>
      <vt:lpstr>24.07</vt:lpstr>
      <vt:lpstr>24.13</vt:lpstr>
      <vt:lpstr>25.14</vt:lpstr>
      <vt:lpstr>26.14</vt:lpstr>
      <vt:lpstr>26.15</vt:lpstr>
      <vt:lpstr>28.16</vt:lpstr>
      <vt:lpstr>'23.08'!Área_de_impresión</vt:lpstr>
      <vt:lpstr>'23.09'!Área_de_impresión</vt:lpstr>
      <vt:lpstr>'23.10'!Área_de_impresión</vt:lpstr>
      <vt:lpstr>'23.12'!Área_de_impresión</vt:lpstr>
      <vt:lpstr>'23.13'!Área_de_impresión</vt:lpstr>
      <vt:lpstr>'24.04'!Área_de_impresión</vt:lpstr>
      <vt:lpstr>'24.05'!Área_de_impresión</vt:lpstr>
      <vt:lpstr>'24.06'!Área_de_impresión</vt:lpstr>
      <vt:lpstr>'24.07'!Área_de_impresión</vt:lpstr>
      <vt:lpstr>'24.13'!Área_de_impresión</vt:lpstr>
      <vt:lpstr>'25.14'!Área_de_impresión</vt:lpstr>
      <vt:lpstr>'26.14'!Área_de_impresión</vt:lpstr>
      <vt:lpstr>'26.15'!Área_de_impresión</vt:lpstr>
      <vt:lpstr>'28.16'!Área_de_impresión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Rodríguez Alvarez</dc:creator>
  <cp:lastModifiedBy>Usuario</cp:lastModifiedBy>
  <cp:lastPrinted>2018-10-04T15:55:39Z</cp:lastPrinted>
  <dcterms:created xsi:type="dcterms:W3CDTF">2016-01-16T16:57:17Z</dcterms:created>
  <dcterms:modified xsi:type="dcterms:W3CDTF">2024-08-11T23:44:58Z</dcterms:modified>
</cp:coreProperties>
</file>